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/>
  <mc:AlternateContent xmlns:mc="http://schemas.openxmlformats.org/markup-compatibility/2006">
    <mc:Choice Requires="x15">
      <x15ac:absPath xmlns:x15ac="http://schemas.microsoft.com/office/spreadsheetml/2010/11/ac" url="D:\RICHARD  PRÁCE\ZAK.70..xx\70-36 KUCHYŇ VOCELOVA HRADEC KRÁLOVÉ\"/>
    </mc:Choice>
  </mc:AlternateContent>
  <xr:revisionPtr revIDLastSave="0" documentId="13_ncr:1_{541E28E2-12C5-4796-94C6-4E0FF4C6474D}" xr6:coauthVersionLast="36" xr6:coauthVersionMax="36" xr10:uidLastSave="{00000000-0000-0000-0000-000000000000}"/>
  <bookViews>
    <workbookView xWindow="-120" yWindow="-120" windowWidth="29040" windowHeight="16440" xr2:uid="{00000000-000D-0000-FFFF-FFFF00000000}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91029"/>
</workbook>
</file>

<file path=xl/calcChain.xml><?xml version="1.0" encoding="utf-8"?>
<calcChain xmlns="http://schemas.openxmlformats.org/spreadsheetml/2006/main">
  <c r="B8" i="2" l="1"/>
  <c r="F86" i="2"/>
  <c r="F85" i="2"/>
  <c r="F84" i="2"/>
  <c r="F83" i="2"/>
  <c r="F37" i="2"/>
  <c r="F41" i="2"/>
  <c r="F47" i="2"/>
  <c r="F46" i="2"/>
  <c r="F45" i="2"/>
  <c r="F44" i="2"/>
  <c r="F43" i="2"/>
  <c r="F42" i="2"/>
  <c r="F40" i="2"/>
  <c r="F21" i="2" l="1"/>
  <c r="F19" i="2" l="1"/>
  <c r="F15" i="2"/>
  <c r="F17" i="2"/>
  <c r="F16" i="2"/>
  <c r="F14" i="2"/>
  <c r="F34" i="2" l="1"/>
  <c r="F22" i="2" l="1"/>
  <c r="F38" i="2" l="1"/>
  <c r="F24" i="2" l="1"/>
  <c r="F23" i="2"/>
  <c r="F39" i="2" l="1"/>
  <c r="F27" i="2" l="1"/>
  <c r="F87" i="2" l="1"/>
  <c r="F20" i="2" l="1"/>
  <c r="F73" i="2" l="1"/>
  <c r="B6" i="2"/>
  <c r="B7" i="2"/>
  <c r="F13" i="2"/>
  <c r="F25" i="2"/>
  <c r="F26" i="2"/>
  <c r="F28" i="2"/>
  <c r="F29" i="2"/>
  <c r="F30" i="2"/>
  <c r="F35" i="2"/>
  <c r="F36" i="2"/>
  <c r="F48" i="2"/>
  <c r="F49" i="2"/>
  <c r="F50" i="2"/>
  <c r="F51" i="2"/>
  <c r="F52" i="2"/>
  <c r="F53" i="2"/>
  <c r="F54" i="2"/>
  <c r="F55" i="2"/>
  <c r="F56" i="2"/>
  <c r="F62" i="2"/>
  <c r="F63" i="2"/>
  <c r="F64" i="2"/>
  <c r="F65" i="2"/>
  <c r="F66" i="2"/>
  <c r="F67" i="2"/>
  <c r="F68" i="2"/>
  <c r="F69" i="2"/>
  <c r="F70" i="2"/>
  <c r="F71" i="2"/>
  <c r="F72" i="2"/>
  <c r="F74" i="2"/>
  <c r="F75" i="2"/>
  <c r="F76" i="2"/>
  <c r="F77" i="2"/>
  <c r="F78" i="2"/>
  <c r="F79" i="2"/>
  <c r="F80" i="2"/>
  <c r="F81" i="2"/>
  <c r="F82" i="2"/>
  <c r="F31" i="2" l="1"/>
  <c r="F6" i="2" s="1"/>
  <c r="F88" i="2"/>
  <c r="F57" i="2"/>
  <c r="F58" i="2" s="1"/>
  <c r="F89" i="2" l="1"/>
  <c r="F8" i="2"/>
  <c r="F59" i="2"/>
  <c r="F7" i="2" s="1"/>
  <c r="F9" i="2" l="1"/>
  <c r="F91" i="2"/>
</calcChain>
</file>

<file path=xl/sharedStrings.xml><?xml version="1.0" encoding="utf-8"?>
<sst xmlns="http://schemas.openxmlformats.org/spreadsheetml/2006/main" count="158" uniqueCount="90">
  <si>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</si>
  <si>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</si>
  <si>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</si>
  <si>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</si>
  <si>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</si>
  <si>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</si>
  <si>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</si>
  <si>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</si>
  <si>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 xml:space="preserve">CELKEM </t>
  </si>
  <si>
    <t>CELKEM</t>
  </si>
  <si>
    <t xml:space="preserve">                       Soupis výkonů/ Leistungverzeichnis</t>
  </si>
  <si>
    <t>kg</t>
  </si>
  <si>
    <t>ks</t>
  </si>
  <si>
    <t>m</t>
  </si>
  <si>
    <t>sádra stavební</t>
  </si>
  <si>
    <t>q</t>
  </si>
  <si>
    <t>CYKY J3x1,5</t>
  </si>
  <si>
    <t>CYKY J3x2,5</t>
  </si>
  <si>
    <t>podružný materiál       3% z nosného materiálu</t>
  </si>
  <si>
    <t>výroba ocelové konstrukce</t>
  </si>
  <si>
    <t>krabicová rozvodka odboč.s víčkem vč. zapojení</t>
  </si>
  <si>
    <t>tabulky a štítky na kabely</t>
  </si>
  <si>
    <t>osazení hmoždinky do panelu</t>
  </si>
  <si>
    <t>uzemnění na povrchu do 50mm2</t>
  </si>
  <si>
    <t>kabel  CYKYLo pod omítkou-do CYKY 5x2.5 PU</t>
  </si>
  <si>
    <t>kabel  do CYKY 5x2.5 VU</t>
  </si>
  <si>
    <t>kabel  CYKY  do 5x6 VU</t>
  </si>
  <si>
    <t>drát do 25 mm2 pevně ulož.</t>
  </si>
  <si>
    <t>ukončení kabelu do 4x10</t>
  </si>
  <si>
    <t>připojení prvku v GO</t>
  </si>
  <si>
    <t>připojení zásuvek 3f., sporáková kombinace</t>
  </si>
  <si>
    <t>přetočení kabelu z bubnu</t>
  </si>
  <si>
    <t>demontáže stávajících kabelů do pr. 2,5 mm, vč. likvidace</t>
  </si>
  <si>
    <t>demontáže stávajících spínacích prvků a zásuvek, vč. likvidace</t>
  </si>
  <si>
    <t>demontáže stávajících rozváděčů, vč. likvidace</t>
  </si>
  <si>
    <t>vyhledání přípojných bodů, zajištění pracoviště</t>
  </si>
  <si>
    <t>zednické přípomoce     3% z ceny montáže</t>
  </si>
  <si>
    <t>svorka RSA 6</t>
  </si>
  <si>
    <t>svorka RSA 16</t>
  </si>
  <si>
    <t xml:space="preserve">podružný materiál  </t>
  </si>
  <si>
    <t>katalogové ceny bez DPH</t>
  </si>
  <si>
    <t>Spínací zařízení</t>
  </si>
  <si>
    <t>Rozvody elektrické energie</t>
  </si>
  <si>
    <t>Montáž rozvodů elektrické energie</t>
  </si>
  <si>
    <t>CY 2,5 zž</t>
  </si>
  <si>
    <t>CYKY J5x2,5</t>
  </si>
  <si>
    <t>CYKY J5x4</t>
  </si>
  <si>
    <t>CYKY J5x6</t>
  </si>
  <si>
    <t>příplatek za zatahování kabelu do 0,7 kg</t>
  </si>
  <si>
    <t>upevnění plastových lišt, plastových pevných trubek</t>
  </si>
  <si>
    <t>KPL</t>
  </si>
  <si>
    <t>092-elektroinstalace</t>
  </si>
  <si>
    <t>dozbrojení rozváděče RM02</t>
  </si>
  <si>
    <t>jistič B16/1</t>
  </si>
  <si>
    <t>demontáž jističe 3F, úprava čelní desky, průchodky, montáž jističů</t>
  </si>
  <si>
    <t>dozbrojení rozváděče 2.NP - kuchyně</t>
  </si>
  <si>
    <t>svodič přepětí    II.  st.  12,5-275/3+0</t>
  </si>
  <si>
    <t>proudový chránič s nadpr. ochr. 25/4/B/003 předřadit před nové zásuvkové okruhy</t>
  </si>
  <si>
    <t>jistič B16/1  - nové zásuvkové okruhy</t>
  </si>
  <si>
    <t>jistič B16/3 - napojení myčky</t>
  </si>
  <si>
    <t>jistič B32/3 - napojení nové pánve</t>
  </si>
  <si>
    <t>demontáž jističe 3F po rušeném přívodu u konvektomatu, montáž nových jističů, svodiče přepětí a proudových chráničů, úprava čelní desky</t>
  </si>
  <si>
    <t>lišta propojovací 10/3P-3TE 63A</t>
  </si>
  <si>
    <t>Střední odborná škola a Střední odborné učiliště, Vocelova 1338, Hradec Králové</t>
  </si>
  <si>
    <t>Snížení energetické náročnosti SJ SOŠ a SOU Vocelova Hradec Králové</t>
  </si>
  <si>
    <t>stykač 230/40-40</t>
  </si>
  <si>
    <t>nerezová trubka ⌀ 50 mm V4A</t>
  </si>
  <si>
    <t>konstrukční, nerezová ocel V4A</t>
  </si>
  <si>
    <t xml:space="preserve">krabice  A8 IP54 75x75x36 </t>
  </si>
  <si>
    <t>lišta vkládací, 20 x 20 mm   vč. spojek a rohů</t>
  </si>
  <si>
    <t>lišta LHD 40x40 HD hranatá  vč. spojek a rohů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</si>
  <si>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</si>
  <si>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</si>
  <si>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</si>
  <si>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</si>
  <si>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spojka SDž 1    bez šroubová</t>
  </si>
  <si>
    <t xml:space="preserve">proudový chránič s nadpr. ochr. 10/1N/C/003-A pro osvětlení odsávacího podhledu </t>
  </si>
  <si>
    <t>svorka kabelová 2x1-2.5</t>
  </si>
  <si>
    <t>svorka kabelová 3x1-2.5</t>
  </si>
  <si>
    <t>jednonásobná zásuvka 16A/230   IP 44</t>
  </si>
  <si>
    <t>drátěný žlab  50/50</t>
  </si>
  <si>
    <t>vačkový spínač 25A 1-0 v pouzdře IP65</t>
  </si>
  <si>
    <t>elektroinstalační krabice na omítku IP66 81 x 81 x 34 mm</t>
  </si>
  <si>
    <t xml:space="preserve">kabelový žlab vč. podpěr  </t>
  </si>
  <si>
    <t xml:space="preserve">Výchozí revizní zpráva  6 paré </t>
  </si>
  <si>
    <t>Demontáž 2 ks ventilátorů, termostatu, odpojení stávající klimatizační jednotky na střeše, zapojení nové, zapojení VZT podhledu</t>
  </si>
  <si>
    <t>demontáž ( odkrytí ) stávajícího podhledu 600x600 a zpětná montáž</t>
  </si>
  <si>
    <t>napojení chladícího boxu a venkovní klimatizační jednotky</t>
  </si>
  <si>
    <t>zapojení vývodů - 230V</t>
  </si>
  <si>
    <t>rýha v betonu - hl.3cm š.3cm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</si>
</sst>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K_č_-;\-* #,##0\ _K_č_-;_-* &quot;-&quot;\ _K_č_-;_-@_-"/>
    <numFmt numFmtId="164" formatCode="#,##0\ _K_č"/>
    <numFmt numFmtId="165" formatCode="0.0"/>
    <numFmt numFmtId="166" formatCode="#,##0.0\ _K_č"/>
  </numFmts>
  <fonts count="28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sz val="12"/>
      <name val="formata"/>
      <charset val="238"/>
    </font>
    <font>
      <sz val="18"/>
      <name val="Arial Black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19" fillId="0" borderId="0" applyNumberFormat="0" applyBorder="0" applyAlignment="0" applyProtection="0">
      <alignment vertical="top"/>
      <protection locked="0"/>
    </xf>
    <xf numFmtId="0" fontId="1" fillId="0" borderId="0"/>
  </cellStyleXfs>
  <cellXfs count="132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164" fontId="16" fillId="0" borderId="6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7" xfId="0" applyFont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2" fillId="0" borderId="9" xfId="0" applyFont="1" applyBorder="1" applyAlignment="1">
      <alignment wrapText="1"/>
    </xf>
    <xf numFmtId="0" fontId="14" fillId="0" borderId="9" xfId="0" applyFont="1" applyFill="1" applyBorder="1" applyAlignment="1">
      <alignment wrapText="1"/>
    </xf>
    <xf numFmtId="0" fontId="14" fillId="3" borderId="10" xfId="0" applyFont="1" applyFill="1" applyBorder="1" applyAlignment="1">
      <alignment wrapText="1"/>
    </xf>
    <xf numFmtId="0" fontId="9" fillId="0" borderId="9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41" fontId="13" fillId="0" borderId="5" xfId="0" applyNumberFormat="1" applyFont="1" applyBorder="1" applyAlignment="1">
      <alignment horizontal="center" vertical="center"/>
    </xf>
    <xf numFmtId="166" fontId="3" fillId="0" borderId="11" xfId="0" applyNumberFormat="1" applyFont="1" applyBorder="1" applyAlignment="1">
      <alignment horizontal="center"/>
    </xf>
    <xf numFmtId="166" fontId="13" fillId="0" borderId="2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0" fillId="0" borderId="0" xfId="0" applyNumberFormat="1"/>
    <xf numFmtId="4" fontId="3" fillId="0" borderId="11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164" fontId="13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6" fillId="2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 applyProtection="1">
      <alignment horizontal="center" vertical="center"/>
      <protection locked="0"/>
    </xf>
    <xf numFmtId="164" fontId="16" fillId="2" borderId="8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6" fontId="6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>
      <alignment horizontal="center" vertical="center"/>
    </xf>
    <xf numFmtId="166" fontId="6" fillId="0" borderId="9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166" fontId="6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164" fontId="8" fillId="3" borderId="16" xfId="0" applyNumberFormat="1" applyFont="1" applyFill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>
      <alignment horizontal="center" vertical="center"/>
    </xf>
    <xf numFmtId="166" fontId="4" fillId="3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  <protection locked="0"/>
    </xf>
    <xf numFmtId="164" fontId="8" fillId="3" borderId="17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6" fillId="0" borderId="6" xfId="0" applyNumberFormat="1" applyFont="1" applyFill="1" applyBorder="1" applyAlignment="1">
      <alignment horizontal="center" vertical="center"/>
    </xf>
    <xf numFmtId="41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3" fillId="0" borderId="18" xfId="0" applyFont="1" applyBorder="1" applyAlignment="1">
      <alignment horizontal="center" vertical="center" wrapText="1"/>
    </xf>
    <xf numFmtId="166" fontId="13" fillId="0" borderId="18" xfId="0" applyNumberFormat="1" applyFont="1" applyBorder="1" applyAlignment="1">
      <alignment horizontal="center" vertical="center" wrapText="1"/>
    </xf>
    <xf numFmtId="164" fontId="13" fillId="0" borderId="18" xfId="0" applyNumberFormat="1" applyFont="1" applyBorder="1" applyAlignment="1" applyProtection="1">
      <alignment horizontal="center" vertical="center" wrapText="1"/>
      <protection locked="0"/>
    </xf>
    <xf numFmtId="37" fontId="17" fillId="0" borderId="18" xfId="0" applyNumberFormat="1" applyFont="1" applyBorder="1" applyAlignment="1">
      <alignment horizontal="center" vertical="center"/>
    </xf>
    <xf numFmtId="164" fontId="18" fillId="0" borderId="17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9" fillId="0" borderId="18" xfId="2" applyBorder="1" applyAlignment="1" applyProtection="1">
      <alignment wrapText="1"/>
    </xf>
    <xf numFmtId="0" fontId="12" fillId="0" borderId="11" xfId="0" applyFont="1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 applyProtection="1">
      <alignment vertical="top" wrapText="1"/>
    </xf>
    <xf numFmtId="0" fontId="8" fillId="0" borderId="0" xfId="0" applyFont="1" applyBorder="1" applyAlignment="1">
      <alignment horizontal="left"/>
    </xf>
    <xf numFmtId="0" fontId="6" fillId="0" borderId="8" xfId="0" applyFont="1" applyBorder="1" applyAlignment="1">
      <alignment horizontal="center" vertical="center"/>
    </xf>
    <xf numFmtId="0" fontId="20" fillId="0" borderId="8" xfId="3" applyFont="1" applyBorder="1" applyAlignment="1">
      <alignment horizontal="left" wrapText="1"/>
    </xf>
    <xf numFmtId="0" fontId="21" fillId="0" borderId="8" xfId="3" applyFont="1" applyBorder="1" applyAlignment="1">
      <alignment horizontal="center"/>
    </xf>
    <xf numFmtId="0" fontId="20" fillId="0" borderId="8" xfId="3" applyFont="1" applyBorder="1" applyAlignment="1">
      <alignment horizontal="right"/>
    </xf>
    <xf numFmtId="165" fontId="20" fillId="0" borderId="8" xfId="1" applyNumberFormat="1" applyFont="1" applyBorder="1" applyAlignment="1"/>
    <xf numFmtId="165" fontId="20" fillId="0" borderId="8" xfId="3" applyNumberFormat="1" applyFont="1" applyBorder="1" applyAlignment="1">
      <alignment horizontal="right"/>
    </xf>
    <xf numFmtId="165" fontId="20" fillId="0" borderId="8" xfId="1" applyNumberFormat="1" applyFont="1" applyFill="1" applyBorder="1" applyAlignment="1"/>
    <xf numFmtId="165" fontId="20" fillId="0" borderId="8" xfId="1" applyNumberFormat="1" applyFont="1" applyBorder="1" applyAlignment="1">
      <alignment horizontal="right"/>
    </xf>
    <xf numFmtId="1" fontId="0" fillId="0" borderId="8" xfId="0" applyNumberFormat="1" applyBorder="1" applyAlignment="1">
      <alignment horizontal="left" wrapText="1"/>
    </xf>
    <xf numFmtId="0" fontId="21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wrapText="1"/>
    </xf>
    <xf numFmtId="0" fontId="21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 wrapText="1"/>
    </xf>
    <xf numFmtId="0" fontId="24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165" fontId="20" fillId="0" borderId="8" xfId="0" applyNumberFormat="1" applyFont="1" applyBorder="1" applyAlignment="1">
      <alignment horizontal="right"/>
    </xf>
    <xf numFmtId="0" fontId="20" fillId="0" borderId="8" xfId="0" applyFont="1" applyBorder="1" applyAlignment="1">
      <alignment horizontal="left" wrapText="1"/>
    </xf>
    <xf numFmtId="0" fontId="4" fillId="3" borderId="12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wrapText="1"/>
    </xf>
    <xf numFmtId="0" fontId="4" fillId="3" borderId="11" xfId="0" applyFont="1" applyFill="1" applyBorder="1" applyAlignment="1">
      <alignment horizontal="center" vertical="center"/>
    </xf>
    <xf numFmtId="166" fontId="4" fillId="3" borderId="11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 applyProtection="1">
      <alignment horizontal="center" vertical="center"/>
      <protection locked="0"/>
    </xf>
    <xf numFmtId="164" fontId="18" fillId="3" borderId="1" xfId="0" applyNumberFormat="1" applyFont="1" applyFill="1" applyBorder="1" applyAlignment="1">
      <alignment horizontal="center" vertical="center"/>
    </xf>
    <xf numFmtId="14" fontId="25" fillId="0" borderId="16" xfId="0" applyNumberFormat="1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166" fontId="13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5" fillId="0" borderId="17" xfId="0" applyFont="1" applyFill="1" applyBorder="1" applyAlignment="1">
      <alignment horizontal="center" vertical="center"/>
    </xf>
    <xf numFmtId="3" fontId="8" fillId="0" borderId="19" xfId="0" applyNumberFormat="1" applyFont="1" applyBorder="1" applyAlignment="1">
      <alignment horizontal="left"/>
    </xf>
    <xf numFmtId="0" fontId="20" fillId="0" borderId="8" xfId="3" applyFont="1" applyFill="1" applyBorder="1" applyAlignment="1">
      <alignment horizontal="left" wrapText="1"/>
    </xf>
    <xf numFmtId="0" fontId="21" fillId="0" borderId="8" xfId="3" applyFont="1" applyFill="1" applyBorder="1" applyAlignment="1">
      <alignment horizontal="center"/>
    </xf>
    <xf numFmtId="0" fontId="20" fillId="0" borderId="8" xfId="3" applyFont="1" applyFill="1" applyBorder="1" applyAlignment="1">
      <alignment horizontal="right"/>
    </xf>
    <xf numFmtId="165" fontId="20" fillId="0" borderId="8" xfId="3" applyNumberFormat="1" applyFont="1" applyFill="1" applyBorder="1" applyAlignment="1">
      <alignment horizontal="right"/>
    </xf>
    <xf numFmtId="0" fontId="21" fillId="0" borderId="9" xfId="3" applyFont="1" applyBorder="1" applyAlignment="1">
      <alignment horizontal="center"/>
    </xf>
    <xf numFmtId="0" fontId="20" fillId="0" borderId="9" xfId="3" applyFont="1" applyBorder="1" applyAlignment="1">
      <alignment horizontal="right"/>
    </xf>
    <xf numFmtId="0" fontId="20" fillId="0" borderId="14" xfId="3" applyFont="1" applyBorder="1" applyAlignment="1">
      <alignment horizontal="left" wrapText="1"/>
    </xf>
    <xf numFmtId="165" fontId="20" fillId="0" borderId="9" xfId="1" applyNumberFormat="1" applyFont="1" applyBorder="1" applyAlignment="1"/>
    <xf numFmtId="165" fontId="23" fillId="0" borderId="17" xfId="3" applyNumberFormat="1" applyFont="1" applyBorder="1" applyAlignment="1">
      <alignment horizontal="right"/>
    </xf>
    <xf numFmtId="165" fontId="20" fillId="0" borderId="8" xfId="1" applyNumberFormat="1" applyFont="1" applyFill="1" applyBorder="1" applyAlignment="1">
      <alignment horizontal="right"/>
    </xf>
    <xf numFmtId="165" fontId="20" fillId="0" borderId="8" xfId="0" applyNumberFormat="1" applyFont="1" applyFill="1" applyBorder="1" applyAlignment="1">
      <alignment horizontal="right"/>
    </xf>
    <xf numFmtId="0" fontId="20" fillId="0" borderId="8" xfId="0" applyFont="1" applyFill="1" applyBorder="1" applyAlignment="1">
      <alignment wrapText="1"/>
    </xf>
    <xf numFmtId="0" fontId="20" fillId="0" borderId="8" xfId="0" applyFont="1" applyFill="1" applyBorder="1" applyAlignment="1">
      <alignment horizontal="right"/>
    </xf>
    <xf numFmtId="0" fontId="11" fillId="0" borderId="11" xfId="0" applyFont="1" applyBorder="1" applyAlignment="1">
      <alignment horizontal="left" wrapText="1"/>
    </xf>
    <xf numFmtId="0" fontId="4" fillId="0" borderId="8" xfId="3" applyFont="1" applyFill="1" applyBorder="1" applyAlignment="1">
      <alignment horizontal="left" wrapText="1"/>
    </xf>
    <xf numFmtId="165" fontId="20" fillId="0" borderId="8" xfId="1" applyNumberFormat="1" applyFont="1" applyBorder="1"/>
    <xf numFmtId="0" fontId="27" fillId="0" borderId="8" xfId="0" applyFont="1" applyBorder="1" applyAlignment="1">
      <alignment vertical="center" wrapText="1"/>
    </xf>
    <xf numFmtId="0" fontId="20" fillId="0" borderId="8" xfId="3" applyFont="1" applyFill="1" applyBorder="1" applyAlignment="1">
      <alignment horizontal="left" vertical="top" wrapText="1"/>
    </xf>
    <xf numFmtId="0" fontId="21" fillId="0" borderId="8" xfId="3" applyFont="1" applyFill="1" applyBorder="1" applyAlignment="1">
      <alignment horizontal="center" vertical="top" wrapText="1"/>
    </xf>
    <xf numFmtId="0" fontId="20" fillId="0" borderId="8" xfId="3" applyFont="1" applyFill="1" applyBorder="1" applyAlignment="1">
      <alignment horizontal="right" vertical="top" wrapText="1"/>
    </xf>
    <xf numFmtId="165" fontId="20" fillId="0" borderId="8" xfId="1" applyNumberFormat="1" applyFont="1" applyFill="1" applyBorder="1" applyAlignment="1">
      <alignment horizontal="right" vertical="top" wrapText="1"/>
    </xf>
    <xf numFmtId="165" fontId="20" fillId="0" borderId="8" xfId="3" applyNumberFormat="1" applyFont="1" applyFill="1" applyBorder="1" applyAlignment="1">
      <alignment horizontal="right" vertical="top" wrapText="1"/>
    </xf>
    <xf numFmtId="1" fontId="20" fillId="0" borderId="8" xfId="0" applyNumberFormat="1" applyFont="1" applyFill="1" applyBorder="1" applyAlignment="1">
      <alignment wrapText="1"/>
    </xf>
    <xf numFmtId="1" fontId="0" fillId="0" borderId="8" xfId="0" applyNumberFormat="1" applyFill="1" applyBorder="1" applyAlignment="1">
      <alignment wrapText="1"/>
    </xf>
    <xf numFmtId="0" fontId="19" fillId="0" borderId="7" xfId="2" applyBorder="1" applyAlignment="1" applyProtection="1">
      <alignment wrapText="1"/>
    </xf>
    <xf numFmtId="37" fontId="17" fillId="0" borderId="7" xfId="0" applyNumberFormat="1" applyFont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/>
    </xf>
    <xf numFmtId="0" fontId="0" fillId="0" borderId="10" xfId="0" applyBorder="1" applyAlignment="1"/>
    <xf numFmtId="0" fontId="26" fillId="0" borderId="0" xfId="0" applyFont="1" applyBorder="1" applyAlignment="1">
      <alignment horizontal="left" wrapText="1"/>
    </xf>
  </cellXfs>
  <cellStyles count="4">
    <cellStyle name="čárky_List1" xfId="1" xr:uid="{00000000-0005-0000-0000-000000000000}"/>
    <cellStyle name="Hypertextový odkaz" xfId="2" builtinId="8"/>
    <cellStyle name="Normální" xfId="0" builtinId="0"/>
    <cellStyle name="normální_List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58</xdr:row>
      <xdr:rowOff>0</xdr:rowOff>
    </xdr:from>
    <xdr:to>
      <xdr:col>1</xdr:col>
      <xdr:colOff>495300</xdr:colOff>
      <xdr:row>58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61</xdr:row>
      <xdr:rowOff>0</xdr:rowOff>
    </xdr:from>
    <xdr:to>
      <xdr:col>1</xdr:col>
      <xdr:colOff>495300</xdr:colOff>
      <xdr:row>61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61</xdr:row>
      <xdr:rowOff>0</xdr:rowOff>
    </xdr:from>
    <xdr:to>
      <xdr:col>1</xdr:col>
      <xdr:colOff>495300</xdr:colOff>
      <xdr:row>61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1"/>
  <sheetViews>
    <sheetView showGridLines="0" tabSelected="1" zoomScale="75" zoomScaleNormal="75" zoomScaleSheetLayoutView="100" workbookViewId="0">
      <pane ySplit="4" topLeftCell="A8" activePane="bottomLeft" state="frozen"/>
      <selection pane="bottomLeft" activeCell="O11" sqref="O11"/>
    </sheetView>
  </sheetViews>
  <sheetFormatPr defaultRowHeight="15"/>
  <cols>
    <col min="1" max="1" width="7.77734375" style="37" customWidth="1"/>
    <col min="2" max="2" width="47.5546875" customWidth="1"/>
    <col min="3" max="3" width="7" customWidth="1"/>
    <col min="4" max="4" width="8.5546875" style="22" customWidth="1"/>
    <col min="5" max="5" width="10.21875" style="26" customWidth="1"/>
    <col min="6" max="6" width="18.33203125" customWidth="1"/>
    <col min="7" max="16384" width="8.88671875" style="8"/>
  </cols>
  <sheetData>
    <row r="1" spans="1:6" ht="42">
      <c r="A1" s="27"/>
      <c r="B1" s="116" t="s">
        <v>64</v>
      </c>
      <c r="C1" s="69" t="s">
        <v>10</v>
      </c>
      <c r="D1" s="19"/>
      <c r="E1" s="23"/>
      <c r="F1" s="1"/>
    </row>
    <row r="2" spans="1:6" ht="54" customHeight="1">
      <c r="A2" s="28"/>
      <c r="B2" s="131" t="s">
        <v>63</v>
      </c>
      <c r="C2" s="131"/>
      <c r="D2" s="131"/>
      <c r="E2" s="131"/>
      <c r="F2" s="102"/>
    </row>
    <row r="3" spans="1:6" ht="30.75" customHeight="1" thickBot="1">
      <c r="A3" s="28"/>
      <c r="B3" s="72" t="s">
        <v>51</v>
      </c>
      <c r="C3" s="129" t="s">
        <v>40</v>
      </c>
      <c r="D3" s="130"/>
      <c r="E3" s="130"/>
      <c r="F3" s="97">
        <v>45248</v>
      </c>
    </row>
    <row r="4" spans="1:6" ht="48.75" thickBot="1">
      <c r="A4" s="3" t="s">
        <v>3</v>
      </c>
      <c r="B4" s="2" t="s">
        <v>6</v>
      </c>
      <c r="C4" s="4" t="s">
        <v>7</v>
      </c>
      <c r="D4" s="20" t="s">
        <v>2</v>
      </c>
      <c r="E4" s="24" t="s">
        <v>1</v>
      </c>
      <c r="F4" s="5" t="s">
        <v>0</v>
      </c>
    </row>
    <row r="5" spans="1:6" ht="23.25">
      <c r="A5" s="6"/>
      <c r="B5" s="9" t="s">
        <v>5</v>
      </c>
      <c r="C5" s="6"/>
      <c r="D5" s="21"/>
      <c r="E5" s="25"/>
      <c r="F5" s="18"/>
    </row>
    <row r="6" spans="1:6" ht="19.5" customHeight="1">
      <c r="A6" s="62">
        <v>443</v>
      </c>
      <c r="B6" s="68" t="str">
        <f>B11</f>
        <v>Spínací zařízení</v>
      </c>
      <c r="C6" s="62"/>
      <c r="D6" s="63"/>
      <c r="E6" s="64"/>
      <c r="F6" s="65">
        <f>F31</f>
        <v>0</v>
      </c>
    </row>
    <row r="7" spans="1:6" ht="18" customHeight="1">
      <c r="A7" s="62">
        <v>444</v>
      </c>
      <c r="B7" s="68" t="str">
        <f>B33</f>
        <v>Rozvody elektrické energie</v>
      </c>
      <c r="C7" s="62"/>
      <c r="D7" s="63"/>
      <c r="E7" s="64"/>
      <c r="F7" s="65">
        <f>F59</f>
        <v>0</v>
      </c>
    </row>
    <row r="8" spans="1:6" ht="18" customHeight="1" thickBot="1">
      <c r="A8" s="98">
        <v>444</v>
      </c>
      <c r="B8" s="127" t="str">
        <f>HYPERLINK(B61)</f>
        <v>Montáž rozvodů elektrické energie</v>
      </c>
      <c r="C8" s="98"/>
      <c r="D8" s="99"/>
      <c r="E8" s="100"/>
      <c r="F8" s="128">
        <f>SUM(F88)</f>
        <v>0</v>
      </c>
    </row>
    <row r="9" spans="1:6" ht="23.25" customHeight="1" thickBot="1">
      <c r="A9" s="29"/>
      <c r="B9" s="10" t="s">
        <v>4</v>
      </c>
      <c r="C9" s="29"/>
      <c r="D9" s="38"/>
      <c r="E9" s="39"/>
      <c r="F9" s="40">
        <f>SUM(F6:F8)</f>
        <v>0</v>
      </c>
    </row>
    <row r="10" spans="1:6" ht="18.75" thickBot="1">
      <c r="A10" s="91"/>
      <c r="B10" s="92"/>
      <c r="C10" s="93"/>
      <c r="D10" s="94"/>
      <c r="E10" s="95"/>
      <c r="F10" s="96"/>
    </row>
    <row r="11" spans="1:6" ht="16.5" thickBot="1">
      <c r="A11" s="33">
        <v>443</v>
      </c>
      <c r="B11" s="11" t="s">
        <v>41</v>
      </c>
      <c r="C11" s="41"/>
      <c r="D11" s="42"/>
      <c r="E11" s="43"/>
      <c r="F11" s="51"/>
    </row>
    <row r="12" spans="1:6" ht="16.5" thickBot="1">
      <c r="A12" s="82"/>
      <c r="B12" s="85" t="s">
        <v>52</v>
      </c>
      <c r="C12" s="86"/>
      <c r="D12" s="87"/>
      <c r="E12" s="87"/>
      <c r="F12" s="87"/>
    </row>
    <row r="13" spans="1:6" ht="15.75" thickBot="1">
      <c r="A13" s="82">
        <v>443.00009999999997</v>
      </c>
      <c r="B13" s="83" t="s">
        <v>37</v>
      </c>
      <c r="C13" s="84" t="s">
        <v>12</v>
      </c>
      <c r="D13" s="88">
        <v>10</v>
      </c>
      <c r="E13" s="89"/>
      <c r="F13" s="89">
        <f t="shared" ref="F13:F21" si="0">D13*E13</f>
        <v>0</v>
      </c>
    </row>
    <row r="14" spans="1:6" ht="15.75" thickBot="1">
      <c r="A14" s="82">
        <v>443.00020000000001</v>
      </c>
      <c r="B14" s="83" t="s">
        <v>53</v>
      </c>
      <c r="C14" s="84" t="s">
        <v>12</v>
      </c>
      <c r="D14" s="88">
        <v>4</v>
      </c>
      <c r="E14" s="89"/>
      <c r="F14" s="89">
        <f t="shared" si="0"/>
        <v>0</v>
      </c>
    </row>
    <row r="15" spans="1:6" ht="15.75" thickBot="1">
      <c r="A15" s="82">
        <v>443.00029999999998</v>
      </c>
      <c r="B15" s="90" t="s">
        <v>62</v>
      </c>
      <c r="C15" s="84" t="s">
        <v>12</v>
      </c>
      <c r="D15" s="88">
        <v>1</v>
      </c>
      <c r="E15" s="89"/>
      <c r="F15" s="89">
        <f>D15*E15</f>
        <v>0</v>
      </c>
    </row>
    <row r="16" spans="1:6" ht="15.75" thickBot="1">
      <c r="A16" s="82">
        <v>443.00040000000001</v>
      </c>
      <c r="B16" s="83" t="s">
        <v>39</v>
      </c>
      <c r="C16" s="84" t="s">
        <v>50</v>
      </c>
      <c r="D16" s="88">
        <v>1</v>
      </c>
      <c r="E16" s="89"/>
      <c r="F16" s="89">
        <f>D16*E16</f>
        <v>0</v>
      </c>
    </row>
    <row r="17" spans="1:6" ht="30.75" thickBot="1">
      <c r="A17" s="82">
        <v>443.00049999999999</v>
      </c>
      <c r="B17" s="83" t="s">
        <v>54</v>
      </c>
      <c r="C17" s="84" t="s">
        <v>50</v>
      </c>
      <c r="D17" s="88">
        <v>1</v>
      </c>
      <c r="E17" s="89"/>
      <c r="F17" s="89">
        <f>D17*E17</f>
        <v>0</v>
      </c>
    </row>
    <row r="18" spans="1:6" ht="16.5" thickBot="1">
      <c r="A18" s="82"/>
      <c r="B18" s="85" t="s">
        <v>55</v>
      </c>
      <c r="C18" s="84"/>
      <c r="D18" s="88"/>
      <c r="E18" s="89"/>
      <c r="F18" s="89"/>
    </row>
    <row r="19" spans="1:6" ht="15.75" thickBot="1">
      <c r="A19" s="82">
        <v>443.00060000000002</v>
      </c>
      <c r="B19" s="83" t="s">
        <v>37</v>
      </c>
      <c r="C19" s="84" t="s">
        <v>12</v>
      </c>
      <c r="D19" s="88">
        <v>10</v>
      </c>
      <c r="E19" s="89"/>
      <c r="F19" s="89">
        <f t="shared" ref="F19" si="1">D19*E19</f>
        <v>0</v>
      </c>
    </row>
    <row r="20" spans="1:6" ht="15.75" thickBot="1">
      <c r="A20" s="82">
        <v>443.00069999999999</v>
      </c>
      <c r="B20" s="74" t="s">
        <v>38</v>
      </c>
      <c r="C20" s="75" t="s">
        <v>12</v>
      </c>
      <c r="D20" s="88">
        <v>5</v>
      </c>
      <c r="E20" s="89"/>
      <c r="F20" s="89">
        <f t="shared" si="0"/>
        <v>0</v>
      </c>
    </row>
    <row r="21" spans="1:6" ht="15.75" thickBot="1">
      <c r="A21" s="82">
        <v>443.00080000000003</v>
      </c>
      <c r="B21" s="74" t="s">
        <v>65</v>
      </c>
      <c r="C21" s="75" t="s">
        <v>12</v>
      </c>
      <c r="D21" s="88">
        <v>1</v>
      </c>
      <c r="E21" s="89"/>
      <c r="F21" s="89">
        <f t="shared" si="0"/>
        <v>0</v>
      </c>
    </row>
    <row r="22" spans="1:6" ht="15.75" thickBot="1">
      <c r="A22" s="82">
        <v>443.0009</v>
      </c>
      <c r="B22" s="114" t="s">
        <v>56</v>
      </c>
      <c r="C22" s="104" t="s">
        <v>12</v>
      </c>
      <c r="D22" s="115">
        <v>1</v>
      </c>
      <c r="E22" s="113"/>
      <c r="F22" s="113">
        <f t="shared" ref="F22" si="2">D22*E22</f>
        <v>0</v>
      </c>
    </row>
    <row r="23" spans="1:6" ht="30.75" thickBot="1">
      <c r="A23" s="82">
        <v>443.00099999999998</v>
      </c>
      <c r="B23" s="83" t="s">
        <v>76</v>
      </c>
      <c r="C23" s="84" t="s">
        <v>12</v>
      </c>
      <c r="D23" s="88">
        <v>1</v>
      </c>
      <c r="E23" s="89"/>
      <c r="F23" s="89">
        <f t="shared" ref="F23" si="3">D23*E23</f>
        <v>0</v>
      </c>
    </row>
    <row r="24" spans="1:6" ht="30.75" thickBot="1">
      <c r="A24" s="82">
        <v>443.00110000000001</v>
      </c>
      <c r="B24" s="83" t="s">
        <v>57</v>
      </c>
      <c r="C24" s="84" t="s">
        <v>12</v>
      </c>
      <c r="D24" s="88">
        <v>1</v>
      </c>
      <c r="E24" s="89"/>
      <c r="F24" s="89">
        <f t="shared" ref="F24" si="4">D24*E24</f>
        <v>0</v>
      </c>
    </row>
    <row r="25" spans="1:6" ht="15.75" thickBot="1">
      <c r="A25" s="82">
        <v>443.00119999999998</v>
      </c>
      <c r="B25" s="83" t="s">
        <v>58</v>
      </c>
      <c r="C25" s="84" t="s">
        <v>12</v>
      </c>
      <c r="D25" s="88">
        <v>3</v>
      </c>
      <c r="E25" s="89"/>
      <c r="F25" s="89">
        <f t="shared" ref="F25:F27" si="5">D25*E25</f>
        <v>0</v>
      </c>
    </row>
    <row r="26" spans="1:6" ht="15.75" thickBot="1">
      <c r="A26" s="82">
        <v>443.00130000000001</v>
      </c>
      <c r="B26" s="90" t="s">
        <v>59</v>
      </c>
      <c r="C26" s="84" t="s">
        <v>12</v>
      </c>
      <c r="D26" s="88">
        <v>1</v>
      </c>
      <c r="E26" s="89"/>
      <c r="F26" s="89">
        <f>D26*E26</f>
        <v>0</v>
      </c>
    </row>
    <row r="27" spans="1:6" ht="15.75" thickBot="1">
      <c r="A27" s="82">
        <v>443.00139999999999</v>
      </c>
      <c r="B27" s="90" t="s">
        <v>60</v>
      </c>
      <c r="C27" s="84" t="s">
        <v>12</v>
      </c>
      <c r="D27" s="88">
        <v>1</v>
      </c>
      <c r="E27" s="89"/>
      <c r="F27" s="89">
        <f t="shared" si="5"/>
        <v>0</v>
      </c>
    </row>
    <row r="28" spans="1:6" ht="15.75" thickBot="1">
      <c r="A28" s="82">
        <v>443.00150000000002</v>
      </c>
      <c r="B28" s="90" t="s">
        <v>62</v>
      </c>
      <c r="C28" s="84" t="s">
        <v>12</v>
      </c>
      <c r="D28" s="88">
        <v>1</v>
      </c>
      <c r="E28" s="89"/>
      <c r="F28" s="89">
        <f>D28*E28</f>
        <v>0</v>
      </c>
    </row>
    <row r="29" spans="1:6" ht="15.75" thickBot="1">
      <c r="A29" s="82">
        <v>443.0016</v>
      </c>
      <c r="B29" s="83" t="s">
        <v>39</v>
      </c>
      <c r="C29" s="84" t="s">
        <v>50</v>
      </c>
      <c r="D29" s="88">
        <v>1</v>
      </c>
      <c r="E29" s="89"/>
      <c r="F29" s="89">
        <f>D29*E29</f>
        <v>0</v>
      </c>
    </row>
    <row r="30" spans="1:6" ht="45.75" thickBot="1">
      <c r="A30" s="82">
        <v>443.00170000000003</v>
      </c>
      <c r="B30" s="83" t="s">
        <v>61</v>
      </c>
      <c r="C30" s="84" t="s">
        <v>50</v>
      </c>
      <c r="D30" s="88">
        <v>1</v>
      </c>
      <c r="E30" s="89"/>
      <c r="F30" s="89">
        <f>D30*E30</f>
        <v>0</v>
      </c>
    </row>
    <row r="31" spans="1:6" ht="18.75" thickBot="1">
      <c r="A31" s="34"/>
      <c r="B31" s="15" t="s">
        <v>9</v>
      </c>
      <c r="C31" s="52"/>
      <c r="D31" s="53"/>
      <c r="E31" s="54"/>
      <c r="F31" s="67">
        <f>SUM(F12:F30)</f>
        <v>0</v>
      </c>
    </row>
    <row r="32" spans="1:6" ht="18.75" thickBot="1">
      <c r="A32" s="91"/>
      <c r="B32" s="92"/>
      <c r="C32" s="93"/>
      <c r="D32" s="94"/>
      <c r="E32" s="95"/>
      <c r="F32" s="96"/>
    </row>
    <row r="33" spans="1:6" ht="16.5" thickBot="1">
      <c r="A33" s="30">
        <v>444</v>
      </c>
      <c r="B33" s="11" t="s">
        <v>42</v>
      </c>
      <c r="C33" s="41"/>
      <c r="D33" s="42"/>
      <c r="E33" s="43"/>
      <c r="F33" s="101"/>
    </row>
    <row r="34" spans="1:6" ht="15.75" thickBot="1">
      <c r="A34" s="30">
        <v>444.00009999999997</v>
      </c>
      <c r="B34" s="103" t="s">
        <v>67</v>
      </c>
      <c r="C34" s="104" t="s">
        <v>11</v>
      </c>
      <c r="D34" s="105">
        <v>1</v>
      </c>
      <c r="E34" s="79"/>
      <c r="F34" s="106">
        <f t="shared" ref="F34" si="6">D34*E34</f>
        <v>0</v>
      </c>
    </row>
    <row r="35" spans="1:6" ht="15.75" thickBot="1">
      <c r="A35" s="30">
        <v>444.00020000000001</v>
      </c>
      <c r="B35" s="103" t="s">
        <v>66</v>
      </c>
      <c r="C35" s="104" t="s">
        <v>13</v>
      </c>
      <c r="D35" s="105">
        <v>4</v>
      </c>
      <c r="E35" s="79"/>
      <c r="F35" s="106">
        <f t="shared" ref="F35" si="7">D35*E35</f>
        <v>0</v>
      </c>
    </row>
    <row r="36" spans="1:6" ht="15.75" thickBot="1">
      <c r="A36" s="30">
        <v>444.00029999999998</v>
      </c>
      <c r="B36" s="103" t="s">
        <v>68</v>
      </c>
      <c r="C36" s="104" t="s">
        <v>12</v>
      </c>
      <c r="D36" s="105">
        <v>4</v>
      </c>
      <c r="E36" s="79"/>
      <c r="F36" s="106">
        <f>D36*E36</f>
        <v>0</v>
      </c>
    </row>
    <row r="37" spans="1:6" ht="15.75" thickBot="1">
      <c r="A37" s="30">
        <v>444.00040000000001</v>
      </c>
      <c r="B37" s="119" t="s">
        <v>82</v>
      </c>
      <c r="C37" s="104" t="s">
        <v>12</v>
      </c>
      <c r="D37" s="105">
        <v>1</v>
      </c>
      <c r="E37" s="79"/>
      <c r="F37" s="106">
        <f>D37*E37</f>
        <v>0</v>
      </c>
    </row>
    <row r="38" spans="1:6" ht="15.75" thickBot="1">
      <c r="A38" s="30">
        <v>444.00049999999999</v>
      </c>
      <c r="B38" s="117" t="s">
        <v>69</v>
      </c>
      <c r="C38" s="104" t="s">
        <v>13</v>
      </c>
      <c r="D38" s="105">
        <v>12</v>
      </c>
      <c r="E38" s="79"/>
      <c r="F38" s="106">
        <f t="shared" ref="F38" si="8">E38*D38</f>
        <v>0</v>
      </c>
    </row>
    <row r="39" spans="1:6" ht="15.75" thickBot="1">
      <c r="A39" s="30">
        <v>444.00060000000002</v>
      </c>
      <c r="B39" s="117" t="s">
        <v>70</v>
      </c>
      <c r="C39" s="104" t="s">
        <v>13</v>
      </c>
      <c r="D39" s="105">
        <v>6</v>
      </c>
      <c r="E39" s="79"/>
      <c r="F39" s="106">
        <f t="shared" ref="F39" si="9">E39*D39</f>
        <v>0</v>
      </c>
    </row>
    <row r="40" spans="1:6" ht="15.75" thickBot="1">
      <c r="A40" s="30">
        <v>444.00069999999999</v>
      </c>
      <c r="B40" s="74" t="s">
        <v>71</v>
      </c>
      <c r="C40" s="75" t="s">
        <v>12</v>
      </c>
      <c r="D40" s="76">
        <v>20</v>
      </c>
      <c r="E40" s="118"/>
      <c r="F40" s="78">
        <f t="shared" ref="F40:F47" si="10">D40*E40</f>
        <v>0</v>
      </c>
    </row>
    <row r="41" spans="1:6" ht="15.75" thickBot="1">
      <c r="A41" s="30">
        <v>444.00080000000003</v>
      </c>
      <c r="B41" s="74" t="s">
        <v>72</v>
      </c>
      <c r="C41" s="75" t="s">
        <v>12</v>
      </c>
      <c r="D41" s="76">
        <v>20</v>
      </c>
      <c r="E41" s="118"/>
      <c r="F41" s="78">
        <f t="shared" si="10"/>
        <v>0</v>
      </c>
    </row>
    <row r="42" spans="1:6" ht="15.75" thickBot="1">
      <c r="A42" s="30">
        <v>444.0009</v>
      </c>
      <c r="B42" s="74" t="s">
        <v>73</v>
      </c>
      <c r="C42" s="75" t="s">
        <v>12</v>
      </c>
      <c r="D42" s="76">
        <v>10</v>
      </c>
      <c r="E42" s="118"/>
      <c r="F42" s="78">
        <f t="shared" si="10"/>
        <v>0</v>
      </c>
    </row>
    <row r="43" spans="1:6" ht="15.75" thickBot="1">
      <c r="A43" s="30">
        <v>444.00099999999998</v>
      </c>
      <c r="B43" s="74" t="s">
        <v>74</v>
      </c>
      <c r="C43" s="75" t="s">
        <v>12</v>
      </c>
      <c r="D43" s="76">
        <v>10</v>
      </c>
      <c r="E43" s="118"/>
      <c r="F43" s="78">
        <f t="shared" si="10"/>
        <v>0</v>
      </c>
    </row>
    <row r="44" spans="1:6" ht="15.75" thickBot="1">
      <c r="A44" s="30">
        <v>444.00110000000001</v>
      </c>
      <c r="B44" s="74" t="s">
        <v>77</v>
      </c>
      <c r="C44" s="75" t="s">
        <v>12</v>
      </c>
      <c r="D44" s="76">
        <v>20</v>
      </c>
      <c r="E44" s="118"/>
      <c r="F44" s="78">
        <f t="shared" si="10"/>
        <v>0</v>
      </c>
    </row>
    <row r="45" spans="1:6" ht="15.75" thickBot="1">
      <c r="A45" s="30">
        <v>444.00119999999998</v>
      </c>
      <c r="B45" s="74" t="s">
        <v>78</v>
      </c>
      <c r="C45" s="75" t="s">
        <v>12</v>
      </c>
      <c r="D45" s="76">
        <v>10</v>
      </c>
      <c r="E45" s="118"/>
      <c r="F45" s="78">
        <f t="shared" si="10"/>
        <v>0</v>
      </c>
    </row>
    <row r="46" spans="1:6" ht="15.75" thickBot="1">
      <c r="A46" s="30">
        <v>444.00130000000001</v>
      </c>
      <c r="B46" s="74" t="s">
        <v>80</v>
      </c>
      <c r="C46" s="75" t="s">
        <v>13</v>
      </c>
      <c r="D46" s="76">
        <v>24</v>
      </c>
      <c r="E46" s="118"/>
      <c r="F46" s="78">
        <f t="shared" si="10"/>
        <v>0</v>
      </c>
    </row>
    <row r="47" spans="1:6" ht="15.75" thickBot="1">
      <c r="A47" s="30">
        <v>444.00139999999999</v>
      </c>
      <c r="B47" s="74" t="s">
        <v>75</v>
      </c>
      <c r="C47" s="75" t="s">
        <v>12</v>
      </c>
      <c r="D47" s="76">
        <v>24</v>
      </c>
      <c r="E47" s="118"/>
      <c r="F47" s="78">
        <f t="shared" si="10"/>
        <v>0</v>
      </c>
    </row>
    <row r="48" spans="1:6" ht="15.75" thickBot="1">
      <c r="A48" s="30">
        <v>444.00150000000002</v>
      </c>
      <c r="B48" s="103" t="s">
        <v>14</v>
      </c>
      <c r="C48" s="104" t="s">
        <v>15</v>
      </c>
      <c r="D48" s="105">
        <v>0.1</v>
      </c>
      <c r="E48" s="79"/>
      <c r="F48" s="106">
        <f t="shared" ref="F48" si="11">D48*E48</f>
        <v>0</v>
      </c>
    </row>
    <row r="49" spans="1:6" ht="15.75" thickBot="1">
      <c r="A49" s="30">
        <v>444.0016</v>
      </c>
      <c r="B49" s="103" t="s">
        <v>44</v>
      </c>
      <c r="C49" s="104" t="s">
        <v>13</v>
      </c>
      <c r="D49" s="105">
        <v>40</v>
      </c>
      <c r="E49" s="79"/>
      <c r="F49" s="106">
        <f>D49*E49</f>
        <v>0</v>
      </c>
    </row>
    <row r="50" spans="1:6" ht="15.75" thickBot="1">
      <c r="A50" s="30">
        <v>444.00170000000003</v>
      </c>
      <c r="B50" s="103" t="s">
        <v>16</v>
      </c>
      <c r="C50" s="104" t="s">
        <v>13</v>
      </c>
      <c r="D50" s="105">
        <v>15</v>
      </c>
      <c r="E50" s="79"/>
      <c r="F50" s="106">
        <f t="shared" ref="F50:F53" si="12">D50*E50</f>
        <v>0</v>
      </c>
    </row>
    <row r="51" spans="1:6" ht="15.75" thickBot="1">
      <c r="A51" s="30">
        <v>444.00180000000103</v>
      </c>
      <c r="B51" s="103" t="s">
        <v>17</v>
      </c>
      <c r="C51" s="104" t="s">
        <v>13</v>
      </c>
      <c r="D51" s="105">
        <v>130</v>
      </c>
      <c r="E51" s="79"/>
      <c r="F51" s="106">
        <f t="shared" si="12"/>
        <v>0</v>
      </c>
    </row>
    <row r="52" spans="1:6" ht="15.75" thickBot="1">
      <c r="A52" s="30">
        <v>444.001900000001</v>
      </c>
      <c r="B52" s="103" t="s">
        <v>45</v>
      </c>
      <c r="C52" s="104" t="s">
        <v>13</v>
      </c>
      <c r="D52" s="105">
        <v>15</v>
      </c>
      <c r="E52" s="79"/>
      <c r="F52" s="106">
        <f t="shared" si="12"/>
        <v>0</v>
      </c>
    </row>
    <row r="53" spans="1:6" ht="15.75" thickBot="1">
      <c r="A53" s="30">
        <v>444.00200000000098</v>
      </c>
      <c r="B53" s="103" t="s">
        <v>46</v>
      </c>
      <c r="C53" s="104" t="s">
        <v>13</v>
      </c>
      <c r="D53" s="105">
        <v>15</v>
      </c>
      <c r="E53" s="79"/>
      <c r="F53" s="106">
        <f t="shared" si="12"/>
        <v>0</v>
      </c>
    </row>
    <row r="54" spans="1:6" ht="15.75" thickBot="1">
      <c r="A54" s="30">
        <v>444.00210000000101</v>
      </c>
      <c r="B54" s="103" t="s">
        <v>47</v>
      </c>
      <c r="C54" s="104" t="s">
        <v>13</v>
      </c>
      <c r="D54" s="105">
        <v>10</v>
      </c>
      <c r="E54" s="79"/>
      <c r="F54" s="106">
        <f>D54*E54</f>
        <v>0</v>
      </c>
    </row>
    <row r="55" spans="1:6" ht="15.75" thickBot="1">
      <c r="A55" s="30">
        <v>444.00220000000098</v>
      </c>
      <c r="B55" s="103" t="s">
        <v>79</v>
      </c>
      <c r="C55" s="104" t="s">
        <v>12</v>
      </c>
      <c r="D55" s="105">
        <v>4</v>
      </c>
      <c r="E55" s="79"/>
      <c r="F55" s="106">
        <f t="shared" ref="F55:F56" si="13">D55*E55</f>
        <v>0</v>
      </c>
    </row>
    <row r="56" spans="1:6" ht="15.75" thickBot="1">
      <c r="A56" s="30">
        <v>444.00230000000101</v>
      </c>
      <c r="B56" s="103" t="s">
        <v>81</v>
      </c>
      <c r="C56" s="104" t="s">
        <v>12</v>
      </c>
      <c r="D56" s="105">
        <v>1</v>
      </c>
      <c r="E56" s="79"/>
      <c r="F56" s="106">
        <f t="shared" si="13"/>
        <v>0</v>
      </c>
    </row>
    <row r="57" spans="1:6" s="71" customFormat="1" ht="16.5" thickBot="1">
      <c r="A57" s="73"/>
      <c r="B57" s="109" t="s">
        <v>8</v>
      </c>
      <c r="C57" s="107"/>
      <c r="D57" s="108"/>
      <c r="E57" s="110"/>
      <c r="F57" s="111">
        <f>SUM(F33:F56)</f>
        <v>0</v>
      </c>
    </row>
    <row r="58" spans="1:6" s="71" customFormat="1" ht="15.75" thickBot="1">
      <c r="A58" s="73">
        <v>444.00240000000002</v>
      </c>
      <c r="B58" s="74" t="s">
        <v>18</v>
      </c>
      <c r="C58" s="75"/>
      <c r="D58" s="76"/>
      <c r="E58" s="77"/>
      <c r="F58" s="78">
        <f>F57*0.03</f>
        <v>0</v>
      </c>
    </row>
    <row r="59" spans="1:6" s="70" customFormat="1" ht="19.5" thickBot="1">
      <c r="A59" s="31"/>
      <c r="B59" s="12" t="s">
        <v>8</v>
      </c>
      <c r="C59" s="44"/>
      <c r="D59" s="45"/>
      <c r="E59" s="46"/>
      <c r="F59" s="66">
        <f>SUM(F57:F58)</f>
        <v>0</v>
      </c>
    </row>
    <row r="60" spans="1:6" s="70" customFormat="1" ht="15.75" customHeight="1" thickBot="1">
      <c r="A60" s="32"/>
      <c r="B60" s="13"/>
      <c r="C60" s="47"/>
      <c r="D60" s="48"/>
      <c r="E60" s="49"/>
      <c r="F60" s="50"/>
    </row>
    <row r="61" spans="1:6" s="70" customFormat="1" ht="15.75" customHeight="1" thickBot="1">
      <c r="A61" s="30">
        <v>444</v>
      </c>
      <c r="B61" s="11" t="s">
        <v>43</v>
      </c>
      <c r="C61" s="41"/>
      <c r="D61" s="42"/>
      <c r="E61" s="43"/>
      <c r="F61" s="51"/>
    </row>
    <row r="62" spans="1:6" s="70" customFormat="1" ht="15.75" customHeight="1" thickBot="1">
      <c r="A62" s="73">
        <v>444.0025</v>
      </c>
      <c r="B62" s="103" t="s">
        <v>19</v>
      </c>
      <c r="C62" s="104" t="s">
        <v>11</v>
      </c>
      <c r="D62" s="105">
        <v>4</v>
      </c>
      <c r="E62" s="112"/>
      <c r="F62" s="106">
        <f t="shared" ref="F62:F64" si="14">D62*E62</f>
        <v>0</v>
      </c>
    </row>
    <row r="63" spans="1:6" s="70" customFormat="1" ht="15.75" customHeight="1" thickBot="1">
      <c r="A63" s="73">
        <v>444.00259999999997</v>
      </c>
      <c r="B63" s="103" t="s">
        <v>20</v>
      </c>
      <c r="C63" s="104" t="s">
        <v>12</v>
      </c>
      <c r="D63" s="105">
        <v>5</v>
      </c>
      <c r="E63" s="112"/>
      <c r="F63" s="106">
        <f t="shared" si="14"/>
        <v>0</v>
      </c>
    </row>
    <row r="64" spans="1:6" s="70" customFormat="1" ht="15.75" customHeight="1" thickBot="1">
      <c r="A64" s="73">
        <v>444.0027</v>
      </c>
      <c r="B64" s="103" t="s">
        <v>49</v>
      </c>
      <c r="C64" s="104" t="s">
        <v>13</v>
      </c>
      <c r="D64" s="105">
        <v>8</v>
      </c>
      <c r="E64" s="112"/>
      <c r="F64" s="106">
        <f t="shared" si="14"/>
        <v>0</v>
      </c>
    </row>
    <row r="65" spans="1:6" s="70" customFormat="1" ht="15.75" customHeight="1" thickBot="1">
      <c r="A65" s="73">
        <v>444.00279999999998</v>
      </c>
      <c r="B65" s="103" t="s">
        <v>83</v>
      </c>
      <c r="C65" s="104" t="s">
        <v>13</v>
      </c>
      <c r="D65" s="105">
        <v>24</v>
      </c>
      <c r="E65" s="112"/>
      <c r="F65" s="106">
        <f t="shared" ref="F65:F68" si="15">D65*E65</f>
        <v>0</v>
      </c>
    </row>
    <row r="66" spans="1:6" s="70" customFormat="1" ht="15.75" customHeight="1" thickBot="1">
      <c r="A66" s="73">
        <v>444.00290000000001</v>
      </c>
      <c r="B66" s="103" t="s">
        <v>21</v>
      </c>
      <c r="C66" s="104" t="s">
        <v>12</v>
      </c>
      <c r="D66" s="105">
        <v>10</v>
      </c>
      <c r="E66" s="112"/>
      <c r="F66" s="106">
        <f t="shared" si="15"/>
        <v>0</v>
      </c>
    </row>
    <row r="67" spans="1:6" s="70" customFormat="1" ht="15.75" customHeight="1" thickBot="1">
      <c r="A67" s="73">
        <v>444.00299999999999</v>
      </c>
      <c r="B67" s="103" t="s">
        <v>22</v>
      </c>
      <c r="C67" s="104" t="s">
        <v>12</v>
      </c>
      <c r="D67" s="105">
        <v>40</v>
      </c>
      <c r="E67" s="112"/>
      <c r="F67" s="106">
        <f t="shared" si="15"/>
        <v>0</v>
      </c>
    </row>
    <row r="68" spans="1:6" s="70" customFormat="1" ht="15.75" customHeight="1" thickBot="1">
      <c r="A68" s="73">
        <v>444.00310000000002</v>
      </c>
      <c r="B68" s="103" t="s">
        <v>23</v>
      </c>
      <c r="C68" s="104" t="s">
        <v>12</v>
      </c>
      <c r="D68" s="105">
        <v>10</v>
      </c>
      <c r="E68" s="112"/>
      <c r="F68" s="106">
        <f t="shared" si="15"/>
        <v>0</v>
      </c>
    </row>
    <row r="69" spans="1:6" s="70" customFormat="1" ht="15.75" customHeight="1" thickBot="1">
      <c r="A69" s="73">
        <v>444.00319999999999</v>
      </c>
      <c r="B69" s="103" t="s">
        <v>24</v>
      </c>
      <c r="C69" s="104" t="s">
        <v>13</v>
      </c>
      <c r="D69" s="105">
        <v>4</v>
      </c>
      <c r="E69" s="112"/>
      <c r="F69" s="106">
        <f>D69*E69</f>
        <v>0</v>
      </c>
    </row>
    <row r="70" spans="1:6" s="70" customFormat="1" ht="15.75" customHeight="1" thickBot="1">
      <c r="A70" s="73">
        <v>444.00330000000002</v>
      </c>
      <c r="B70" s="120" t="s">
        <v>25</v>
      </c>
      <c r="C70" s="121" t="s">
        <v>13</v>
      </c>
      <c r="D70" s="122">
        <v>156</v>
      </c>
      <c r="E70" s="123"/>
      <c r="F70" s="124">
        <f t="shared" ref="F70:F71" si="16">D70*E70</f>
        <v>0</v>
      </c>
    </row>
    <row r="71" spans="1:6" s="70" customFormat="1" ht="15.75" customHeight="1" thickBot="1">
      <c r="A71" s="73">
        <v>444.0034</v>
      </c>
      <c r="B71" s="120" t="s">
        <v>26</v>
      </c>
      <c r="C71" s="121" t="s">
        <v>13</v>
      </c>
      <c r="D71" s="122">
        <v>25</v>
      </c>
      <c r="E71" s="123"/>
      <c r="F71" s="124">
        <f t="shared" si="16"/>
        <v>0</v>
      </c>
    </row>
    <row r="72" spans="1:6" s="70" customFormat="1" ht="15.75" customHeight="1" thickBot="1">
      <c r="A72" s="73">
        <v>444.00349999999997</v>
      </c>
      <c r="B72" s="103" t="s">
        <v>27</v>
      </c>
      <c r="C72" s="104" t="s">
        <v>13</v>
      </c>
      <c r="D72" s="105">
        <v>40</v>
      </c>
      <c r="E72" s="112"/>
      <c r="F72" s="106">
        <f t="shared" ref="F72:F76" si="17">D72*E72</f>
        <v>0</v>
      </c>
    </row>
    <row r="73" spans="1:6" s="70" customFormat="1" ht="15.75" customHeight="1" thickBot="1">
      <c r="A73" s="73">
        <v>444.00360000000001</v>
      </c>
      <c r="B73" s="103" t="s">
        <v>48</v>
      </c>
      <c r="C73" s="104" t="s">
        <v>13</v>
      </c>
      <c r="D73" s="105">
        <v>130</v>
      </c>
      <c r="E73" s="112"/>
      <c r="F73" s="106">
        <f t="shared" si="17"/>
        <v>0</v>
      </c>
    </row>
    <row r="74" spans="1:6" s="70" customFormat="1" ht="15.75" customHeight="1" thickBot="1">
      <c r="A74" s="73">
        <v>444.00369999999998</v>
      </c>
      <c r="B74" s="103" t="s">
        <v>28</v>
      </c>
      <c r="C74" s="104" t="s">
        <v>12</v>
      </c>
      <c r="D74" s="105">
        <v>10</v>
      </c>
      <c r="E74" s="112"/>
      <c r="F74" s="106">
        <f t="shared" si="17"/>
        <v>0</v>
      </c>
    </row>
    <row r="75" spans="1:6" s="70" customFormat="1" ht="15.75" customHeight="1" thickBot="1">
      <c r="A75" s="73">
        <v>444.00380000000001</v>
      </c>
      <c r="B75" s="103" t="s">
        <v>29</v>
      </c>
      <c r="C75" s="104" t="s">
        <v>12</v>
      </c>
      <c r="D75" s="105">
        <v>4</v>
      </c>
      <c r="E75" s="112"/>
      <c r="F75" s="106">
        <f t="shared" si="17"/>
        <v>0</v>
      </c>
    </row>
    <row r="76" spans="1:6" s="70" customFormat="1" ht="15.75" customHeight="1" thickBot="1">
      <c r="A76" s="73">
        <v>444.00389999999999</v>
      </c>
      <c r="B76" s="103" t="s">
        <v>30</v>
      </c>
      <c r="C76" s="104" t="s">
        <v>12</v>
      </c>
      <c r="D76" s="105">
        <v>1</v>
      </c>
      <c r="E76" s="112"/>
      <c r="F76" s="106">
        <f t="shared" si="17"/>
        <v>0</v>
      </c>
    </row>
    <row r="77" spans="1:6" s="70" customFormat="1" ht="15.75" customHeight="1" thickBot="1">
      <c r="A77" s="73">
        <v>444.00400000000002</v>
      </c>
      <c r="B77" s="103" t="s">
        <v>31</v>
      </c>
      <c r="C77" s="104" t="s">
        <v>13</v>
      </c>
      <c r="D77" s="105">
        <v>40</v>
      </c>
      <c r="E77" s="112"/>
      <c r="F77" s="106">
        <f t="shared" ref="F77:F82" si="18">D77*E77</f>
        <v>0</v>
      </c>
    </row>
    <row r="78" spans="1:6" s="70" customFormat="1" ht="15.75" customHeight="1" thickBot="1">
      <c r="A78" s="73">
        <v>444.00409999999999</v>
      </c>
      <c r="B78" s="103" t="s">
        <v>32</v>
      </c>
      <c r="C78" s="104" t="s">
        <v>13</v>
      </c>
      <c r="D78" s="105">
        <v>60</v>
      </c>
      <c r="E78" s="112"/>
      <c r="F78" s="106">
        <f t="shared" si="18"/>
        <v>0</v>
      </c>
    </row>
    <row r="79" spans="1:6" s="70" customFormat="1" ht="30.95" customHeight="1" thickBot="1">
      <c r="A79" s="73">
        <v>444.00420000000003</v>
      </c>
      <c r="B79" s="103" t="s">
        <v>33</v>
      </c>
      <c r="C79" s="104" t="s">
        <v>12</v>
      </c>
      <c r="D79" s="105">
        <v>16</v>
      </c>
      <c r="E79" s="112"/>
      <c r="F79" s="106">
        <f t="shared" si="18"/>
        <v>0</v>
      </c>
    </row>
    <row r="80" spans="1:6" s="70" customFormat="1" ht="15.75" customHeight="1" thickBot="1">
      <c r="A80" s="73">
        <v>444.0043</v>
      </c>
      <c r="B80" s="103" t="s">
        <v>34</v>
      </c>
      <c r="C80" s="104" t="s">
        <v>12</v>
      </c>
      <c r="D80" s="105">
        <v>1</v>
      </c>
      <c r="E80" s="112"/>
      <c r="F80" s="106">
        <f t="shared" si="18"/>
        <v>0</v>
      </c>
    </row>
    <row r="81" spans="1:6" s="70" customFormat="1" ht="15.75" customHeight="1" thickBot="1">
      <c r="A81" s="73">
        <v>444.00439999999998</v>
      </c>
      <c r="B81" s="103" t="s">
        <v>87</v>
      </c>
      <c r="C81" s="104" t="s">
        <v>12</v>
      </c>
      <c r="D81" s="105">
        <v>4</v>
      </c>
      <c r="E81" s="112"/>
      <c r="F81" s="106">
        <f t="shared" si="18"/>
        <v>0</v>
      </c>
    </row>
    <row r="82" spans="1:6" s="70" customFormat="1" ht="15.75" customHeight="1" thickBot="1">
      <c r="A82" s="73">
        <v>444.00449999999898</v>
      </c>
      <c r="B82" s="103" t="s">
        <v>35</v>
      </c>
      <c r="C82" s="104" t="s">
        <v>12</v>
      </c>
      <c r="D82" s="105">
        <v>6</v>
      </c>
      <c r="E82" s="112"/>
      <c r="F82" s="106">
        <f t="shared" si="18"/>
        <v>0</v>
      </c>
    </row>
    <row r="83" spans="1:6" s="70" customFormat="1" ht="15.75" customHeight="1" thickBot="1">
      <c r="A83" s="73">
        <v>444.00459999999902</v>
      </c>
      <c r="B83" s="125" t="s">
        <v>88</v>
      </c>
      <c r="C83" s="104" t="s">
        <v>12</v>
      </c>
      <c r="D83" s="105">
        <v>6</v>
      </c>
      <c r="E83" s="112"/>
      <c r="F83" s="106">
        <f>D83*E83</f>
        <v>0</v>
      </c>
    </row>
    <row r="84" spans="1:6" s="70" customFormat="1" ht="15.75" customHeight="1" thickBot="1">
      <c r="A84" s="73">
        <v>444.00469999999899</v>
      </c>
      <c r="B84" s="126" t="s">
        <v>89</v>
      </c>
      <c r="C84" s="104" t="s">
        <v>13</v>
      </c>
      <c r="D84" s="105">
        <v>10</v>
      </c>
      <c r="E84" s="112"/>
      <c r="F84" s="106">
        <f>D84*E84</f>
        <v>0</v>
      </c>
    </row>
    <row r="85" spans="1:6" s="70" customFormat="1" ht="30.75" thickBot="1">
      <c r="A85" s="73">
        <v>444.00479999999902</v>
      </c>
      <c r="B85" s="126" t="s">
        <v>86</v>
      </c>
      <c r="C85" s="104" t="s">
        <v>50</v>
      </c>
      <c r="D85" s="105">
        <v>1</v>
      </c>
      <c r="E85" s="112"/>
      <c r="F85" s="106">
        <f>D85*E85</f>
        <v>0</v>
      </c>
    </row>
    <row r="86" spans="1:6" s="70" customFormat="1" ht="45.75" thickBot="1">
      <c r="A86" s="73">
        <v>444.004899999999</v>
      </c>
      <c r="B86" s="126" t="s">
        <v>85</v>
      </c>
      <c r="C86" s="104" t="s">
        <v>50</v>
      </c>
      <c r="D86" s="105">
        <v>1</v>
      </c>
      <c r="E86" s="112"/>
      <c r="F86" s="106">
        <f>D86*E86</f>
        <v>0</v>
      </c>
    </row>
    <row r="87" spans="1:6" s="70" customFormat="1" ht="15.75" thickBot="1">
      <c r="A87" s="73">
        <v>444.00499999999897</v>
      </c>
      <c r="B87" s="117" t="s">
        <v>84</v>
      </c>
      <c r="C87" s="104" t="s">
        <v>50</v>
      </c>
      <c r="D87" s="105">
        <v>1</v>
      </c>
      <c r="E87" s="112"/>
      <c r="F87" s="106">
        <f t="shared" ref="F87" si="19">D87*E87</f>
        <v>0</v>
      </c>
    </row>
    <row r="88" spans="1:6" s="70" customFormat="1" ht="15.75" customHeight="1" thickBot="1">
      <c r="A88" s="73"/>
      <c r="B88" s="14" t="s">
        <v>8</v>
      </c>
      <c r="C88" s="107"/>
      <c r="D88" s="108"/>
      <c r="E88" s="110"/>
      <c r="F88" s="111">
        <f>SUM(F62:F87)</f>
        <v>0</v>
      </c>
    </row>
    <row r="89" spans="1:6" s="70" customFormat="1" ht="15.75" customHeight="1" thickBot="1">
      <c r="A89" s="73">
        <v>444.00510000000003</v>
      </c>
      <c r="B89" s="81" t="s">
        <v>36</v>
      </c>
      <c r="C89" s="75" t="s">
        <v>12</v>
      </c>
      <c r="D89" s="76"/>
      <c r="E89" s="80"/>
      <c r="F89" s="78">
        <f>F88*0.03</f>
        <v>0</v>
      </c>
    </row>
    <row r="90" spans="1:6" ht="14.25" customHeight="1" thickBot="1">
      <c r="A90" s="35"/>
      <c r="B90" s="16"/>
      <c r="C90" s="55"/>
      <c r="D90" s="56"/>
      <c r="E90" s="57"/>
      <c r="F90" s="58"/>
    </row>
    <row r="91" spans="1:6" ht="30.75" customHeight="1" thickBot="1">
      <c r="A91" s="36"/>
      <c r="B91" s="17" t="s">
        <v>4</v>
      </c>
      <c r="C91" s="59"/>
      <c r="D91" s="60"/>
      <c r="E91" s="61"/>
      <c r="F91" s="7">
        <f>F9</f>
        <v>0</v>
      </c>
    </row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Richard</cp:lastModifiedBy>
  <cp:lastPrinted>2010-10-07T13:15:59Z</cp:lastPrinted>
  <dcterms:created xsi:type="dcterms:W3CDTF">1998-02-05T12:12:54Z</dcterms:created>
  <dcterms:modified xsi:type="dcterms:W3CDTF">2023-11-17T14:04:28Z</dcterms:modified>
</cp:coreProperties>
</file>